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 en Im\Cluster Financiën\Financien en belastingen\Financien\Begroting 2022\Boekwerk\"/>
    </mc:Choice>
  </mc:AlternateContent>
  <bookViews>
    <workbookView xWindow="120" yWindow="45" windowWidth="15180" windowHeight="8550"/>
  </bookViews>
  <sheets>
    <sheet name="adm.wijziging_lst_btn" sheetId="6" r:id="rId1"/>
    <sheet name="kap.lasten" sheetId="5" state="hidden" r:id="rId2"/>
  </sheets>
  <definedNames>
    <definedName name="_xlnm.Print_Area" localSheetId="0">adm.wijziging_lst_btn!$A$1:$H$19</definedName>
    <definedName name="_xlnm.Print_Titles" localSheetId="0">adm.wijziging_lst_btn!$1:$10</definedName>
  </definedNames>
  <calcPr calcId="152511"/>
  <fileRecoveryPr autoRecover="0"/>
</workbook>
</file>

<file path=xl/calcChain.xml><?xml version="1.0" encoding="utf-8"?>
<calcChain xmlns="http://schemas.openxmlformats.org/spreadsheetml/2006/main">
  <c r="C3" i="5" l="1"/>
  <c r="D3" i="5"/>
  <c r="E3" i="5"/>
  <c r="B8" i="5"/>
  <c r="B13" i="5" s="1"/>
  <c r="B25" i="5"/>
  <c r="B15" i="5"/>
  <c r="E15" i="5" l="1"/>
  <c r="D8" i="5"/>
  <c r="E8" i="5" s="1"/>
  <c r="C15" i="5"/>
  <c r="C17" i="5" s="1"/>
  <c r="D15" i="5"/>
  <c r="C8" i="5"/>
</calcChain>
</file>

<file path=xl/sharedStrings.xml><?xml version="1.0" encoding="utf-8"?>
<sst xmlns="http://schemas.openxmlformats.org/spreadsheetml/2006/main" count="65" uniqueCount="47">
  <si>
    <t>Omschrijving</t>
  </si>
  <si>
    <t>Kosten-</t>
  </si>
  <si>
    <t>soort</t>
  </si>
  <si>
    <t>nr.</t>
  </si>
  <si>
    <t>Verhoging/</t>
  </si>
  <si>
    <t>verlaging</t>
  </si>
  <si>
    <t>begrotingsjaar</t>
  </si>
  <si>
    <t>meerjarig</t>
  </si>
  <si>
    <t>investering</t>
  </si>
  <si>
    <t>aanw.reserve</t>
  </si>
  <si>
    <t>netto invest.</t>
  </si>
  <si>
    <t>afschrijving</t>
  </si>
  <si>
    <t>jaren</t>
  </si>
  <si>
    <t>rente</t>
  </si>
  <si>
    <t>rente %</t>
  </si>
  <si>
    <t>Afschrijving</t>
  </si>
  <si>
    <t>kap.lasten</t>
  </si>
  <si>
    <t>BEREKENING ANNUITEIT</t>
  </si>
  <si>
    <t>invullen</t>
  </si>
  <si>
    <t>looptijd</t>
  </si>
  <si>
    <t>bedrag</t>
  </si>
  <si>
    <t>bedrag annuiteit</t>
  </si>
  <si>
    <t xml:space="preserve">Omschrijving wijziging: </t>
  </si>
  <si>
    <t>plaats</t>
  </si>
  <si>
    <t>2022</t>
  </si>
  <si>
    <t>2023</t>
  </si>
  <si>
    <t>Besluit :</t>
  </si>
  <si>
    <t>2024</t>
  </si>
  <si>
    <t>eerste begrotingswijzinging 2022 septembercirculaire</t>
  </si>
  <si>
    <t>RAADSW I J Z I G I N G</t>
  </si>
  <si>
    <t>2025</t>
  </si>
  <si>
    <t>2. Landschap &amp; Natuur</t>
  </si>
  <si>
    <t>5401103</t>
  </si>
  <si>
    <t>Meeropbrengst toeristenbelasting als gevolg van verhoging van € 0,30 miv 2023</t>
  </si>
  <si>
    <t>Voordeel</t>
  </si>
  <si>
    <t>Nadeel</t>
  </si>
  <si>
    <t>Afstorten meeropbrengst toeristenbelasting in reserve landschap</t>
  </si>
  <si>
    <t>Afstorten ten laste van exploitatie in reserve landschap</t>
  </si>
  <si>
    <t>5. Bestuur en Bedrijfsvoering</t>
  </si>
  <si>
    <t>6921….</t>
  </si>
  <si>
    <t>541…</t>
  </si>
  <si>
    <t>Algemene uitkering op basis van septembercirculaire</t>
  </si>
  <si>
    <t>6922000</t>
  </si>
  <si>
    <t>4000103</t>
  </si>
  <si>
    <t>Prijscompensatie</t>
  </si>
  <si>
    <t>Looncompensatie</t>
  </si>
  <si>
    <t xml:space="preserve">college dd 6-10-2021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</si>
</sst>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&quot;€&quot;\ #,##0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3" fontId="0" fillId="2" borderId="0" xfId="0" applyNumberFormat="1" applyFill="1"/>
    <xf numFmtId="3" fontId="0" fillId="0" borderId="0" xfId="0" applyNumberFormat="1"/>
    <xf numFmtId="3" fontId="0" fillId="2" borderId="1" xfId="0" applyNumberFormat="1" applyFill="1" applyBorder="1"/>
    <xf numFmtId="0" fontId="0" fillId="2" borderId="0" xfId="0" applyFill="1"/>
    <xf numFmtId="10" fontId="0" fillId="2" borderId="0" xfId="0" applyNumberFormat="1" applyFill="1"/>
    <xf numFmtId="0" fontId="2" fillId="0" borderId="0" xfId="0" applyFont="1"/>
    <xf numFmtId="3" fontId="2" fillId="0" borderId="0" xfId="0" applyNumberFormat="1" applyFont="1"/>
    <xf numFmtId="0" fontId="2" fillId="0" borderId="0" xfId="3" applyFont="1"/>
    <xf numFmtId="0" fontId="1" fillId="0" borderId="0" xfId="3"/>
    <xf numFmtId="0" fontId="1" fillId="0" borderId="0" xfId="2"/>
    <xf numFmtId="10" fontId="1" fillId="0" borderId="0" xfId="2" applyNumberFormat="1"/>
    <xf numFmtId="164" fontId="1" fillId="0" borderId="0" xfId="2" applyNumberFormat="1" applyFont="1"/>
    <xf numFmtId="4" fontId="1" fillId="0" borderId="0" xfId="2" applyNumberFormat="1"/>
    <xf numFmtId="0" fontId="1" fillId="0" borderId="0" xfId="3" applyFont="1"/>
    <xf numFmtId="164" fontId="1" fillId="0" borderId="0" xfId="2" applyNumberFormat="1"/>
    <xf numFmtId="165" fontId="0" fillId="0" borderId="0" xfId="0" applyNumberFormat="1"/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49" fontId="2" fillId="0" borderId="0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left"/>
    </xf>
    <xf numFmtId="0" fontId="3" fillId="0" borderId="0" xfId="1" applyFont="1" applyBorder="1"/>
    <xf numFmtId="0" fontId="3" fillId="0" borderId="0" xfId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left"/>
    </xf>
    <xf numFmtId="49" fontId="2" fillId="0" borderId="0" xfId="1" applyNumberFormat="1" applyFont="1"/>
    <xf numFmtId="3" fontId="3" fillId="0" borderId="0" xfId="1" applyNumberFormat="1" applyFont="1" applyAlignment="1">
      <alignment horizontal="right"/>
    </xf>
    <xf numFmtId="49" fontId="2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left"/>
    </xf>
    <xf numFmtId="49" fontId="3" fillId="0" borderId="0" xfId="1" applyNumberFormat="1" applyFont="1"/>
    <xf numFmtId="3" fontId="3" fillId="0" borderId="0" xfId="1" applyNumberFormat="1" applyFont="1" applyFill="1" applyAlignment="1">
      <alignment horizontal="right"/>
    </xf>
    <xf numFmtId="0" fontId="3" fillId="0" borderId="0" xfId="1" applyFont="1" applyFill="1" applyBorder="1"/>
    <xf numFmtId="0" fontId="3" fillId="0" borderId="0" xfId="1" applyFont="1" applyFill="1"/>
    <xf numFmtId="49" fontId="2" fillId="0" borderId="2" xfId="1" applyNumberFormat="1" applyFont="1" applyBorder="1" applyAlignment="1">
      <alignment horizontal="left"/>
    </xf>
    <xf numFmtId="49" fontId="2" fillId="0" borderId="2" xfId="1" applyNumberFormat="1" applyFont="1" applyBorder="1"/>
    <xf numFmtId="49" fontId="2" fillId="0" borderId="2" xfId="1" applyNumberFormat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left"/>
    </xf>
    <xf numFmtId="49" fontId="2" fillId="0" borderId="1" xfId="1" applyNumberFormat="1" applyFont="1" applyBorder="1"/>
    <xf numFmtId="3" fontId="2" fillId="0" borderId="1" xfId="1" applyNumberFormat="1" applyFont="1" applyBorder="1" applyAlignment="1">
      <alignment horizontal="right"/>
    </xf>
    <xf numFmtId="3" fontId="3" fillId="0" borderId="0" xfId="1" applyNumberFormat="1" applyFont="1" applyBorder="1"/>
    <xf numFmtId="49" fontId="3" fillId="0" borderId="2" xfId="1" applyNumberFormat="1" applyFont="1" applyBorder="1" applyAlignment="1">
      <alignment horizontal="left"/>
    </xf>
    <xf numFmtId="49" fontId="3" fillId="0" borderId="2" xfId="1" applyNumberFormat="1" applyFont="1" applyBorder="1"/>
    <xf numFmtId="3" fontId="3" fillId="0" borderId="2" xfId="1" applyNumberFormat="1" applyFont="1" applyFill="1" applyBorder="1" applyAlignment="1">
      <alignment horizontal="right"/>
    </xf>
    <xf numFmtId="3" fontId="3" fillId="0" borderId="2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49" fontId="3" fillId="0" borderId="0" xfId="1" applyNumberFormat="1" applyFont="1" applyBorder="1"/>
    <xf numFmtId="49" fontId="4" fillId="0" borderId="0" xfId="0" applyNumberFormat="1" applyFont="1" applyBorder="1"/>
    <xf numFmtId="0" fontId="5" fillId="0" borderId="0" xfId="0" applyFont="1" applyAlignment="1">
      <alignment vertical="center"/>
    </xf>
    <xf numFmtId="0" fontId="3" fillId="0" borderId="0" xfId="1" applyFont="1" applyAlignment="1"/>
    <xf numFmtId="0" fontId="3" fillId="0" borderId="0" xfId="1" applyFont="1" applyBorder="1" applyAlignment="1"/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49" fontId="6" fillId="0" borderId="0" xfId="1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9" fontId="1" fillId="0" borderId="0" xfId="1" applyNumberFormat="1" applyFont="1" applyAlignment="1">
      <alignment horizontal="left"/>
    </xf>
  </cellXfs>
  <cellStyles count="4">
    <cellStyle name="Standaard" xfId="0" builtinId="0"/>
    <cellStyle name="Standaard 2" xfId="1"/>
    <cellStyle name="Standaard_annuiteit" xfId="2"/>
    <cellStyle name="Standaard_bw_adm._lst_btn200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12.7109375" style="23" customWidth="1"/>
    <col min="2" max="2" width="15.28515625" style="23" customWidth="1"/>
    <col min="3" max="3" width="86" style="32" customWidth="1"/>
    <col min="4" max="7" width="15.7109375" style="29" customWidth="1"/>
    <col min="8" max="8" width="22.7109375" style="21" bestFit="1" customWidth="1"/>
    <col min="9" max="9" width="10.7109375" style="21" customWidth="1"/>
    <col min="10" max="10" width="18.5703125" style="21" bestFit="1" customWidth="1"/>
    <col min="11" max="50" width="9.140625" style="21"/>
    <col min="51" max="16384" width="9.140625" style="22"/>
  </cols>
  <sheetData>
    <row r="1" spans="1:50" ht="20.100000000000001" customHeight="1" x14ac:dyDescent="0.2">
      <c r="A1" s="60" t="s">
        <v>29</v>
      </c>
      <c r="B1" s="17"/>
      <c r="C1" s="60" t="s">
        <v>29</v>
      </c>
      <c r="D1" s="17"/>
      <c r="E1" s="18" t="s">
        <v>3</v>
      </c>
      <c r="F1" s="18">
        <v>1</v>
      </c>
      <c r="G1" s="18"/>
      <c r="H1" s="19"/>
      <c r="I1" s="20"/>
    </row>
    <row r="2" spans="1:50" ht="20.100000000000001" customHeight="1" x14ac:dyDescent="0.2">
      <c r="A2" s="23" t="s">
        <v>26</v>
      </c>
      <c r="B2" s="63" t="s">
        <v>46</v>
      </c>
      <c r="C2" s="23"/>
      <c r="D2" s="23"/>
      <c r="E2" s="25"/>
      <c r="F2" s="25"/>
      <c r="G2" s="25"/>
      <c r="H2" s="26"/>
      <c r="I2" s="27"/>
    </row>
    <row r="3" spans="1:50" ht="20.100000000000001" customHeight="1" x14ac:dyDescent="0.2">
      <c r="A3" s="22"/>
      <c r="C3" s="24"/>
      <c r="D3" s="24"/>
      <c r="E3" s="25"/>
      <c r="F3" s="25"/>
      <c r="G3" s="25"/>
      <c r="H3" s="26"/>
      <c r="I3" s="27"/>
    </row>
    <row r="4" spans="1:50" ht="20.100000000000001" customHeight="1" x14ac:dyDescent="0.2">
      <c r="A4" s="17"/>
      <c r="B4" s="17"/>
      <c r="C4" s="28"/>
    </row>
    <row r="5" spans="1:50" s="35" customFormat="1" ht="20.100000000000001" customHeight="1" x14ac:dyDescent="0.2">
      <c r="A5" s="30" t="s">
        <v>22</v>
      </c>
      <c r="B5" s="31"/>
      <c r="C5" s="32" t="s">
        <v>28</v>
      </c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20.100000000000001" customHeight="1" x14ac:dyDescent="0.2"/>
    <row r="7" spans="1:50" ht="20.100000000000001" customHeight="1" x14ac:dyDescent="0.2">
      <c r="A7" s="36" t="s">
        <v>1</v>
      </c>
      <c r="B7" s="36" t="s">
        <v>1</v>
      </c>
      <c r="C7" s="37" t="s">
        <v>0</v>
      </c>
      <c r="D7" s="38" t="s">
        <v>24</v>
      </c>
      <c r="E7" s="38" t="s">
        <v>25</v>
      </c>
      <c r="F7" s="38" t="s">
        <v>27</v>
      </c>
      <c r="G7" s="38" t="s">
        <v>30</v>
      </c>
      <c r="H7" s="39"/>
      <c r="I7" s="39"/>
      <c r="J7" s="39"/>
    </row>
    <row r="8" spans="1:50" ht="20.100000000000001" customHeight="1" x14ac:dyDescent="0.2">
      <c r="A8" s="20" t="s">
        <v>23</v>
      </c>
      <c r="B8" s="20" t="s">
        <v>2</v>
      </c>
      <c r="C8" s="40"/>
      <c r="D8" s="41" t="s">
        <v>4</v>
      </c>
      <c r="E8" s="41" t="s">
        <v>4</v>
      </c>
      <c r="F8" s="41" t="s">
        <v>4</v>
      </c>
      <c r="G8" s="41" t="s">
        <v>4</v>
      </c>
      <c r="H8" s="39"/>
      <c r="I8" s="39"/>
      <c r="J8" s="39"/>
    </row>
    <row r="9" spans="1:50" ht="20.100000000000001" customHeight="1" x14ac:dyDescent="0.2">
      <c r="A9" s="42"/>
      <c r="C9" s="43"/>
      <c r="D9" s="44" t="s">
        <v>5</v>
      </c>
      <c r="E9" s="44" t="s">
        <v>5</v>
      </c>
      <c r="F9" s="44" t="s">
        <v>5</v>
      </c>
      <c r="G9" s="44" t="s">
        <v>5</v>
      </c>
      <c r="H9" s="45"/>
      <c r="I9" s="45"/>
      <c r="J9" s="45"/>
    </row>
    <row r="10" spans="1:50" ht="20.100000000000001" customHeight="1" x14ac:dyDescent="0.2">
      <c r="A10" s="46"/>
      <c r="B10" s="46"/>
      <c r="C10" s="47"/>
      <c r="D10" s="48"/>
      <c r="E10" s="49"/>
      <c r="F10" s="49"/>
      <c r="G10" s="49"/>
    </row>
    <row r="11" spans="1:50" ht="20.100000000000001" customHeight="1" x14ac:dyDescent="0.2">
      <c r="A11" s="50"/>
      <c r="B11" s="27"/>
      <c r="C11" s="28" t="s">
        <v>31</v>
      </c>
      <c r="D11" s="51"/>
      <c r="E11" s="51"/>
      <c r="F11" s="51"/>
      <c r="G11" s="51"/>
    </row>
    <row r="12" spans="1:50" ht="20.100000000000001" customHeight="1" x14ac:dyDescent="0.2">
      <c r="A12" s="50">
        <v>6936000</v>
      </c>
      <c r="B12" s="27" t="s">
        <v>32</v>
      </c>
      <c r="C12" s="32" t="s">
        <v>33</v>
      </c>
      <c r="D12" s="51"/>
      <c r="E12" s="51">
        <v>100000</v>
      </c>
      <c r="F12" s="51">
        <v>100000</v>
      </c>
      <c r="G12" s="51">
        <v>100000</v>
      </c>
      <c r="H12" s="21" t="s">
        <v>34</v>
      </c>
    </row>
    <row r="13" spans="1:50" ht="20.100000000000001" customHeight="1" x14ac:dyDescent="0.2">
      <c r="A13" s="61">
        <v>6980002</v>
      </c>
      <c r="B13" s="62">
        <v>4600102</v>
      </c>
      <c r="C13" s="32" t="s">
        <v>36</v>
      </c>
      <c r="D13" s="51"/>
      <c r="E13" s="51">
        <v>-100000</v>
      </c>
      <c r="F13" s="51">
        <v>-100000</v>
      </c>
      <c r="G13" s="51">
        <v>-100000</v>
      </c>
      <c r="H13" s="21" t="s">
        <v>35</v>
      </c>
    </row>
    <row r="14" spans="1:50" ht="20.100000000000001" customHeight="1" x14ac:dyDescent="0.2">
      <c r="A14" s="61">
        <v>6980002</v>
      </c>
      <c r="B14" s="62">
        <v>4600102</v>
      </c>
      <c r="C14" s="32" t="s">
        <v>37</v>
      </c>
      <c r="D14" s="51">
        <v>-100000</v>
      </c>
      <c r="E14" s="51">
        <v>-100000</v>
      </c>
      <c r="F14" s="51">
        <v>-100000</v>
      </c>
      <c r="G14" s="51">
        <v>-100000</v>
      </c>
      <c r="H14" s="21" t="s">
        <v>35</v>
      </c>
    </row>
    <row r="15" spans="1:50" ht="20.100000000000001" customHeight="1" x14ac:dyDescent="0.2">
      <c r="A15" s="27"/>
      <c r="B15" s="27"/>
      <c r="C15" s="54"/>
      <c r="D15" s="51"/>
      <c r="E15" s="52"/>
      <c r="F15" s="52"/>
      <c r="G15" s="52"/>
    </row>
    <row r="16" spans="1:50" ht="20.100000000000001" customHeight="1" x14ac:dyDescent="0.2">
      <c r="B16" s="27"/>
      <c r="C16" s="40" t="s">
        <v>38</v>
      </c>
      <c r="E16" s="52"/>
    </row>
    <row r="17" spans="1:50" ht="20.100000000000001" customHeight="1" x14ac:dyDescent="0.2">
      <c r="A17" s="27" t="s">
        <v>39</v>
      </c>
      <c r="B17" s="27" t="s">
        <v>40</v>
      </c>
      <c r="C17" s="55" t="s">
        <v>41</v>
      </c>
      <c r="D17" s="51">
        <v>889880</v>
      </c>
      <c r="E17" s="51">
        <v>639932</v>
      </c>
      <c r="F17" s="51">
        <v>617458</v>
      </c>
      <c r="G17" s="51">
        <v>739676</v>
      </c>
      <c r="H17" s="21" t="s">
        <v>34</v>
      </c>
    </row>
    <row r="18" spans="1:50" s="56" customFormat="1" ht="20.100000000000001" customHeight="1" x14ac:dyDescent="0.2">
      <c r="A18" s="27" t="s">
        <v>42</v>
      </c>
      <c r="B18" s="27" t="s">
        <v>43</v>
      </c>
      <c r="C18" s="55" t="s">
        <v>44</v>
      </c>
      <c r="D18" s="51">
        <v>-486523</v>
      </c>
      <c r="E18" s="51">
        <v>-160673</v>
      </c>
      <c r="F18" s="51">
        <v>-162937</v>
      </c>
      <c r="G18" s="51">
        <v>-290231</v>
      </c>
      <c r="H18" s="57" t="s">
        <v>35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0" ht="20.100000000000001" customHeight="1" x14ac:dyDescent="0.2">
      <c r="A19" s="27" t="s">
        <v>42</v>
      </c>
      <c r="B19" s="58">
        <v>4000112</v>
      </c>
      <c r="C19" s="22" t="s">
        <v>45</v>
      </c>
      <c r="D19" s="51">
        <v>-137566</v>
      </c>
      <c r="E19" s="51">
        <v>-243221</v>
      </c>
      <c r="F19" s="51">
        <v>-322284</v>
      </c>
      <c r="G19" s="51">
        <v>-440394</v>
      </c>
      <c r="H19" s="21" t="s">
        <v>35</v>
      </c>
    </row>
    <row r="20" spans="1:50" s="21" customFormat="1" ht="20.100000000000001" customHeight="1" x14ac:dyDescent="0.2">
      <c r="A20" s="59"/>
      <c r="B20" s="59"/>
      <c r="D20" s="51"/>
      <c r="E20" s="51"/>
      <c r="F20" s="51"/>
      <c r="G20" s="51"/>
    </row>
    <row r="21" spans="1:50" s="21" customFormat="1" ht="20.100000000000001" customHeight="1" x14ac:dyDescent="0.2">
      <c r="A21" s="59"/>
      <c r="B21" s="59"/>
      <c r="D21" s="51"/>
      <c r="E21" s="51"/>
      <c r="F21" s="51"/>
      <c r="G21" s="51"/>
    </row>
    <row r="22" spans="1:50" s="21" customFormat="1" ht="20.100000000000001" customHeight="1" x14ac:dyDescent="0.2">
      <c r="A22" s="59"/>
      <c r="B22" s="59"/>
      <c r="D22" s="51"/>
      <c r="E22" s="51"/>
      <c r="F22" s="51"/>
      <c r="G22" s="51"/>
    </row>
    <row r="23" spans="1:50" s="21" customFormat="1" ht="20.100000000000001" customHeight="1" x14ac:dyDescent="0.2">
      <c r="A23" s="59"/>
      <c r="B23" s="59"/>
      <c r="D23" s="51"/>
      <c r="E23" s="51"/>
      <c r="F23" s="51"/>
      <c r="G23" s="51"/>
    </row>
    <row r="24" spans="1:50" s="21" customFormat="1" ht="20.100000000000001" customHeight="1" x14ac:dyDescent="0.2">
      <c r="A24" s="59"/>
      <c r="B24" s="59"/>
      <c r="G24" s="52"/>
    </row>
    <row r="25" spans="1:50" s="21" customFormat="1" ht="20.100000000000001" customHeight="1" x14ac:dyDescent="0.2">
      <c r="A25" s="27"/>
      <c r="B25" s="27"/>
      <c r="C25" s="53"/>
      <c r="D25" s="52"/>
      <c r="E25" s="52"/>
      <c r="F25" s="52"/>
      <c r="G25" s="52"/>
    </row>
    <row r="26" spans="1:50" s="21" customFormat="1" ht="20.100000000000001" customHeight="1" x14ac:dyDescent="0.2">
      <c r="A26" s="27"/>
      <c r="B26" s="27"/>
      <c r="C26" s="53"/>
      <c r="D26" s="52"/>
      <c r="E26" s="52"/>
      <c r="F26" s="52"/>
      <c r="G26" s="52"/>
    </row>
    <row r="27" spans="1:50" s="21" customFormat="1" ht="20.100000000000001" customHeight="1" x14ac:dyDescent="0.2">
      <c r="A27" s="23"/>
      <c r="B27" s="23"/>
      <c r="C27" s="32"/>
      <c r="D27" s="29"/>
      <c r="E27" s="29"/>
      <c r="F27" s="29"/>
      <c r="G27" s="29"/>
    </row>
  </sheetData>
  <pageMargins left="0" right="0" top="0" bottom="0" header="0.51181102362204722" footer="0.51181102362204722"/>
  <pageSetup paperSize="9" scale="76" orientation="landscape" r:id="rId1"/>
  <headerFooter alignWithMargins="0">
    <oddFooter>&amp;C&amp;F</oddFooter>
  </headerFooter>
  <rowBreaks count="1" manualBreakCount="1">
    <brk id="26" max="7" man="1"/>
  </rowBreaks>
  <ignoredErrors>
    <ignoredError sqref="D7:G7 B12 A18: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zoomScaleNormal="100" workbookViewId="0">
      <selection activeCell="B7" sqref="B7"/>
    </sheetView>
  </sheetViews>
  <sheetFormatPr defaultRowHeight="12.75" x14ac:dyDescent="0.2"/>
  <cols>
    <col min="1" max="5" width="15.7109375" customWidth="1"/>
  </cols>
  <sheetData>
    <row r="2" spans="1:5" x14ac:dyDescent="0.2">
      <c r="B2" t="s">
        <v>6</v>
      </c>
      <c r="C2" t="s">
        <v>7</v>
      </c>
      <c r="D2" t="s">
        <v>7</v>
      </c>
      <c r="E2" t="s">
        <v>7</v>
      </c>
    </row>
    <row r="3" spans="1:5" x14ac:dyDescent="0.2">
      <c r="B3">
        <v>2015</v>
      </c>
      <c r="C3">
        <f>B3+1</f>
        <v>2016</v>
      </c>
      <c r="D3">
        <f>C3+1</f>
        <v>2017</v>
      </c>
      <c r="E3">
        <f>D3+1</f>
        <v>2018</v>
      </c>
    </row>
    <row r="6" spans="1:5" x14ac:dyDescent="0.2">
      <c r="A6" t="s">
        <v>8</v>
      </c>
      <c r="B6" s="1">
        <v>17000</v>
      </c>
      <c r="C6" s="2"/>
      <c r="D6" s="2"/>
      <c r="E6" s="2"/>
    </row>
    <row r="7" spans="1:5" x14ac:dyDescent="0.2">
      <c r="A7" t="s">
        <v>9</v>
      </c>
      <c r="B7" s="3"/>
      <c r="C7" s="2"/>
      <c r="D7" s="2"/>
      <c r="E7" s="2"/>
    </row>
    <row r="8" spans="1:5" x14ac:dyDescent="0.2">
      <c r="A8" t="s">
        <v>10</v>
      </c>
      <c r="B8" s="2">
        <f>B6-B7</f>
        <v>17000</v>
      </c>
      <c r="C8" s="2">
        <f>B8</f>
        <v>17000</v>
      </c>
      <c r="D8" s="2">
        <f>B8-$B13</f>
        <v>16150</v>
      </c>
      <c r="E8" s="2">
        <f>D8-$B13</f>
        <v>15300</v>
      </c>
    </row>
    <row r="10" spans="1:5" x14ac:dyDescent="0.2">
      <c r="A10" t="s">
        <v>11</v>
      </c>
      <c r="B10" s="4">
        <v>20</v>
      </c>
      <c r="C10" t="s">
        <v>12</v>
      </c>
    </row>
    <row r="11" spans="1:5" x14ac:dyDescent="0.2">
      <c r="A11" t="s">
        <v>13</v>
      </c>
      <c r="B11" s="5">
        <v>0.04</v>
      </c>
      <c r="C11" t="s">
        <v>14</v>
      </c>
    </row>
    <row r="13" spans="1:5" x14ac:dyDescent="0.2">
      <c r="A13" t="s">
        <v>15</v>
      </c>
      <c r="B13" s="2">
        <f>B8/B10</f>
        <v>850</v>
      </c>
    </row>
    <row r="15" spans="1:5" s="6" customFormat="1" x14ac:dyDescent="0.2">
      <c r="A15" s="6" t="s">
        <v>16</v>
      </c>
      <c r="B15" s="7">
        <f>ROUND((B8*B11)/2,0)</f>
        <v>340</v>
      </c>
      <c r="C15" s="7">
        <f>ROUND($B13+(B8*B11),0)</f>
        <v>1530</v>
      </c>
      <c r="D15" s="7">
        <f>ROUND($B13+(D8*$B11),0)</f>
        <v>1496</v>
      </c>
      <c r="E15" s="7">
        <f>ROUND($B13+(E8*$B11),0)</f>
        <v>1462</v>
      </c>
    </row>
    <row r="17" spans="1:5" x14ac:dyDescent="0.2">
      <c r="C17" s="16">
        <f>C15/2</f>
        <v>765</v>
      </c>
      <c r="D17" s="16"/>
      <c r="E17" s="16"/>
    </row>
    <row r="20" spans="1:5" x14ac:dyDescent="0.2">
      <c r="A20" s="8" t="s">
        <v>17</v>
      </c>
      <c r="B20" s="9"/>
      <c r="C20" s="9"/>
    </row>
    <row r="21" spans="1:5" x14ac:dyDescent="0.2">
      <c r="A21" s="10" t="s">
        <v>13</v>
      </c>
      <c r="B21" s="11">
        <v>0.04</v>
      </c>
      <c r="C21" s="12" t="s">
        <v>18</v>
      </c>
    </row>
    <row r="22" spans="1:5" x14ac:dyDescent="0.2">
      <c r="A22" s="10" t="s">
        <v>19</v>
      </c>
      <c r="B22" s="10">
        <v>25</v>
      </c>
      <c r="C22" s="12" t="s">
        <v>18</v>
      </c>
    </row>
    <row r="23" spans="1:5" x14ac:dyDescent="0.2">
      <c r="A23" s="10" t="s">
        <v>20</v>
      </c>
      <c r="B23" s="13">
        <v>16318</v>
      </c>
      <c r="C23" s="12" t="s">
        <v>18</v>
      </c>
    </row>
    <row r="24" spans="1:5" x14ac:dyDescent="0.2">
      <c r="A24" s="9"/>
      <c r="B24" s="9"/>
      <c r="C24" s="9"/>
    </row>
    <row r="25" spans="1:5" x14ac:dyDescent="0.2">
      <c r="A25" s="14" t="s">
        <v>21</v>
      </c>
      <c r="B25" s="15">
        <f>PMT(B21,B22,B23)*-1</f>
        <v>1044.5472087493663</v>
      </c>
      <c r="C25" s="9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adm.wijziging_lst_btn</vt:lpstr>
      <vt:lpstr>kap.lasten</vt:lpstr>
      <vt:lpstr>adm.wijziging_lst_btn!Afdrukbereik</vt:lpstr>
      <vt:lpstr>adm.wijziging_lst_btn!Afdruktitels</vt:lpstr>
    </vt:vector>
  </TitlesOfParts>
  <Company>Gemeente Margraten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Dassen</dc:creator>
  <cp:lastModifiedBy>Johan Custers</cp:lastModifiedBy>
  <cp:lastPrinted>2021-10-06T13:47:56Z</cp:lastPrinted>
  <dcterms:created xsi:type="dcterms:W3CDTF">2002-11-05T13:24:14Z</dcterms:created>
  <dcterms:modified xsi:type="dcterms:W3CDTF">2021-10-13T14:01:26Z</dcterms:modified>
</cp:coreProperties>
</file>